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67E26850-34BA-4821-AD15-CE86E8ED01F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3-24" sheetId="9" r:id="rId1"/>
    <sheet name="FY 22-23" sheetId="8" r:id="rId2"/>
    <sheet name="FY 21-22" sheetId="7" r:id="rId3"/>
  </sheets>
  <definedNames>
    <definedName name="_xlnm.Print_Area" localSheetId="2">'FY 21-22'!$A$1:$I$38</definedName>
    <definedName name="_xlnm.Print_Area" localSheetId="1">'FY 22-23'!$A$1:$I$38</definedName>
    <definedName name="_xlnm.Print_Area" localSheetId="0">'FY 23-24'!$A$1:$H$38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9" l="1"/>
  <c r="H16" i="9"/>
  <c r="H17" i="9"/>
  <c r="H18" i="9"/>
  <c r="H19" i="9"/>
  <c r="H20" i="9"/>
  <c r="H21" i="9"/>
  <c r="H22" i="9"/>
  <c r="H23" i="9"/>
  <c r="H24" i="9"/>
  <c r="H25" i="9"/>
  <c r="H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I17" i="8"/>
  <c r="H26" i="8"/>
  <c r="G26" i="8"/>
  <c r="D26" i="8"/>
  <c r="C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F17" i="8"/>
  <c r="I16" i="8"/>
  <c r="F16" i="8"/>
  <c r="I15" i="8"/>
  <c r="F15" i="8"/>
  <c r="I14" i="8"/>
  <c r="F14" i="8"/>
  <c r="F23" i="7"/>
  <c r="I23" i="7"/>
  <c r="H26" i="9" l="1"/>
  <c r="F26" i="9"/>
  <c r="F26" i="8"/>
  <c r="I26" i="8"/>
  <c r="I24" i="7"/>
  <c r="I25" i="7"/>
  <c r="I14" i="7"/>
  <c r="I15" i="7"/>
  <c r="I16" i="7"/>
  <c r="I17" i="7"/>
  <c r="I18" i="7"/>
  <c r="I19" i="7"/>
  <c r="I20" i="7"/>
  <c r="I21" i="7"/>
  <c r="I22" i="7"/>
  <c r="F24" i="7"/>
  <c r="F25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<sst xmlns="http://schemas.openxmlformats.org/spreadsheetml/2006/main" count="70" uniqueCount="28">
  <si>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</si>
  <si>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</si>
  <si>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</si>
  <si>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</si>
  <si>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</si>
  <si>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</si>
  <si>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</si>
  <si>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</si>
  <si>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</si>
  <si>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</si>
  <si>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</si>
  <si>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</si>
  <si>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</si>
  <si>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</si>
  <si>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</si>
  <si>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</si>
  <si>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</si>
  <si>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</si>
  <si>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</si>
  <si>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</si>
  <si>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FanDuel</t>
  </si>
  <si>
    <t>3) For FY 21-22, 1%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</si>
  <si>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</si>
  <si>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</si>
  <si>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</si>
  <si>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2023-2024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</si>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</sst>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166" fontId="11" fillId="0" borderId="0" xfId="0" applyNumberFormat="1" applyFont="1" applyAlignment="1">
      <alignment horizontal="left" wrapText="1"/>
    </xf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3</xdr:col>
      <xdr:colOff>409575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FDDEC6-3FDC-4454-8E08-7B582669B0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21336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3</xdr:col>
      <xdr:colOff>409575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42E3CC-65E0-4D0C-B0FA-6ED1866FF7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21336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3</xdr:col>
      <xdr:colOff>409575</xdr:colOff>
      <xdr:row>4</xdr:row>
      <xdr:rowOff>142875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625692A-A001-4DFB-B5DD-0363A6AC5A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21336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A3E17-2F2F-4FCE-9521-25E499647309}">
  <dimension ref="A1:W43"/>
  <sheetViews>
    <sheetView tabSelected="1"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1"/>
      <c r="B1" s="71"/>
      <c r="C1" s="71"/>
      <c r="D1" s="71"/>
      <c r="E1" s="71"/>
      <c r="F1" s="71"/>
      <c r="G1" s="71"/>
      <c r="H1" s="71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2"/>
      <c r="B2" s="72"/>
      <c r="C2" s="72"/>
      <c r="D2" s="72"/>
      <c r="E2" s="72"/>
      <c r="F2" s="72"/>
      <c r="G2" s="72"/>
      <c r="H2" s="72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2"/>
      <c r="B3" s="72"/>
      <c r="C3" s="72"/>
      <c r="D3" s="72"/>
      <c r="E3" s="72"/>
      <c r="F3" s="72"/>
      <c r="G3" s="72"/>
      <c r="H3" s="7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4"/>
      <c r="B5" s="74"/>
      <c r="C5" s="74"/>
      <c r="D5" s="74"/>
      <c r="E5" s="74"/>
      <c r="F5" s="74"/>
      <c r="G5" s="74"/>
      <c r="H5" s="7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68" t="s">
        <v>25</v>
      </c>
      <c r="B8" s="69"/>
      <c r="C8" s="69"/>
      <c r="D8" s="69"/>
      <c r="E8" s="69"/>
      <c r="F8" s="69"/>
      <c r="G8" s="69"/>
      <c r="H8" s="7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45017</v>
      </c>
      <c r="B14" s="5"/>
      <c r="C14" s="22">
        <v>626291452.79000008</v>
      </c>
      <c r="D14" s="21">
        <v>70975478.060000017</v>
      </c>
      <c r="E14" s="21"/>
      <c r="F14" s="27">
        <f t="shared" ref="F14:F22" si="0">D14*0.49</f>
        <v>34777984.249400005</v>
      </c>
      <c r="G14" s="23"/>
      <c r="H14" s="27">
        <f>D14*0.51+G14</f>
        <v>36197493.810600013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45048</v>
      </c>
      <c r="B15" s="5"/>
      <c r="C15" s="22">
        <v>561434020.99999988</v>
      </c>
      <c r="D15" s="21">
        <v>75997093.590000004</v>
      </c>
      <c r="E15" s="21"/>
      <c r="F15" s="27">
        <f t="shared" si="0"/>
        <v>37238575.859099999</v>
      </c>
      <c r="G15" s="23">
        <v>345.87</v>
      </c>
      <c r="H15" s="27">
        <f t="shared" ref="H15:H25" si="1">D15*0.51+G15</f>
        <v>38758863.600900002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45079</v>
      </c>
      <c r="B16" s="5"/>
      <c r="C16" s="22">
        <v>418171756.53999996</v>
      </c>
      <c r="D16" s="21">
        <v>47226524.170000009</v>
      </c>
      <c r="E16" s="21"/>
      <c r="F16" s="27">
        <f t="shared" si="0"/>
        <v>23140996.843300004</v>
      </c>
      <c r="G16" s="21"/>
      <c r="H16" s="27">
        <f t="shared" si="1"/>
        <v>24085527.326700006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45110</v>
      </c>
      <c r="B17" s="5"/>
      <c r="C17" s="22">
        <v>384588615.79000008</v>
      </c>
      <c r="D17" s="21">
        <v>41095056.560000002</v>
      </c>
      <c r="E17" s="21"/>
      <c r="F17" s="27">
        <f t="shared" si="0"/>
        <v>20136577.714400001</v>
      </c>
      <c r="G17" s="21"/>
      <c r="H17" s="27">
        <f t="shared" si="1"/>
        <v>20958478.845600002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45141</v>
      </c>
      <c r="B18" s="5"/>
      <c r="C18" s="22">
        <v>409107323.16000003</v>
      </c>
      <c r="D18" s="21">
        <v>41965934.269999988</v>
      </c>
      <c r="E18" s="21"/>
      <c r="F18" s="27">
        <f t="shared" si="0"/>
        <v>20563307.792299993</v>
      </c>
      <c r="G18" s="21"/>
      <c r="H18" s="27">
        <f t="shared" si="1"/>
        <v>21402626.477699995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45172</v>
      </c>
      <c r="B19" s="5"/>
      <c r="C19" s="22">
        <v>682522471.76999986</v>
      </c>
      <c r="D19" s="21">
        <v>76895655.970000014</v>
      </c>
      <c r="E19" s="21"/>
      <c r="F19" s="27">
        <f t="shared" si="0"/>
        <v>37678871.42530001</v>
      </c>
      <c r="G19" s="21"/>
      <c r="H19" s="27">
        <f t="shared" si="1"/>
        <v>39216784.544700004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45203</v>
      </c>
      <c r="B20" s="5"/>
      <c r="C20" s="22">
        <v>891919134.15999985</v>
      </c>
      <c r="D20" s="21">
        <v>83138402.909999967</v>
      </c>
      <c r="E20" s="21"/>
      <c r="F20" s="27">
        <f t="shared" si="0"/>
        <v>40737817.425899982</v>
      </c>
      <c r="G20" s="21"/>
      <c r="H20" s="27">
        <f t="shared" si="1"/>
        <v>42400585.484099984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45234</v>
      </c>
      <c r="B21" s="5"/>
      <c r="C21" s="22">
        <v>925377502.01999998</v>
      </c>
      <c r="D21" s="21">
        <v>69243848.730000004</v>
      </c>
      <c r="E21" s="21"/>
      <c r="F21" s="27">
        <f t="shared" si="0"/>
        <v>33929485.877700001</v>
      </c>
      <c r="G21" s="21"/>
      <c r="H21" s="27">
        <f t="shared" si="1"/>
        <v>35314362.852300003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45265</v>
      </c>
      <c r="B22" s="5"/>
      <c r="C22" s="22">
        <v>834547755.81999993</v>
      </c>
      <c r="D22" s="21">
        <v>93566092.870000005</v>
      </c>
      <c r="E22" s="21"/>
      <c r="F22" s="27">
        <f t="shared" si="0"/>
        <v>45847385.506300002</v>
      </c>
      <c r="G22" s="21"/>
      <c r="H22" s="27">
        <f t="shared" si="1"/>
        <v>47718707.363700002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45296</v>
      </c>
      <c r="B23" s="5"/>
      <c r="C23" s="22">
        <v>867058410.28000009</v>
      </c>
      <c r="D23" s="21">
        <v>109174169.33</v>
      </c>
      <c r="E23" s="21"/>
      <c r="F23" s="27">
        <f>D23*0.49</f>
        <v>53495342.971699998</v>
      </c>
      <c r="G23" s="21"/>
      <c r="H23" s="27">
        <f t="shared" si="1"/>
        <v>55678826.3583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45327</v>
      </c>
      <c r="B24" s="5"/>
      <c r="C24" s="22">
        <v>720102195.02999997</v>
      </c>
      <c r="D24" s="21">
        <v>63435644.439999998</v>
      </c>
      <c r="E24" s="21"/>
      <c r="F24" s="27">
        <f t="shared" ref="F24:F25" si="3">D24*0.49</f>
        <v>31083465.775599997</v>
      </c>
      <c r="G24" s="21"/>
      <c r="H24" s="27">
        <f t="shared" si="1"/>
        <v>32352178.6644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45358</v>
      </c>
      <c r="B25" s="5"/>
      <c r="C25" s="22">
        <v>781218731.94000006</v>
      </c>
      <c r="D25" s="21">
        <v>73064141.480000004</v>
      </c>
      <c r="E25" s="21"/>
      <c r="F25" s="27">
        <f t="shared" si="3"/>
        <v>35801429.325199999</v>
      </c>
      <c r="G25" s="21"/>
      <c r="H25" s="27">
        <f t="shared" si="1"/>
        <v>37262712.154800005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8102339370.2999992</v>
      </c>
      <c r="D26" s="26">
        <f>SUM(D14:D25)</f>
        <v>845778042.38000011</v>
      </c>
      <c r="E26" s="28"/>
      <c r="F26" s="39">
        <f>SUM(F14:F25)</f>
        <v>414431240.76620001</v>
      </c>
      <c r="G26" s="26">
        <f>SUM(G14:G25)</f>
        <v>345.87</v>
      </c>
      <c r="H26" s="26">
        <f>SUM(H14:H25)</f>
        <v>431347147.48379999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68"/>
      <c r="B29" s="69"/>
      <c r="C29" s="69"/>
      <c r="D29" s="69"/>
      <c r="E29" s="69"/>
      <c r="F29" s="69"/>
      <c r="G29" s="69"/>
      <c r="H29" s="6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9.25" customHeight="1" x14ac:dyDescent="0.25">
      <c r="A33" s="70" t="s">
        <v>26</v>
      </c>
      <c r="B33" s="70"/>
      <c r="C33" s="70"/>
      <c r="D33" s="70"/>
      <c r="E33" s="70"/>
      <c r="F33" s="70"/>
      <c r="G33" s="70"/>
      <c r="H33" s="7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0" t="s">
        <v>27</v>
      </c>
      <c r="B35" s="70"/>
      <c r="C35" s="70"/>
      <c r="D35" s="70"/>
      <c r="E35" s="70"/>
      <c r="F35" s="70"/>
      <c r="G35" s="70"/>
      <c r="H35" s="70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6"/>
      <c r="B36" s="66"/>
      <c r="C36" s="66"/>
      <c r="D36" s="66"/>
      <c r="E36" s="66"/>
      <c r="F36" s="66"/>
      <c r="G36" s="66"/>
      <c r="H36" s="66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A3D83-870F-4FB3-A118-416A889AF74B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>
        <v>599485963.86000001</v>
      </c>
      <c r="D14" s="21">
        <v>63588526.030000001</v>
      </c>
      <c r="E14" s="21"/>
      <c r="F14" s="27">
        <f t="shared" ref="F14:F22" si="0">D14*0.49</f>
        <v>31158377.754700001</v>
      </c>
      <c r="G14" s="23"/>
      <c r="H14" s="23"/>
      <c r="I14" s="27">
        <f t="shared" ref="I14:I22" si="1">D14*0.51+G14+H14</f>
        <v>32430148.2753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>
        <v>552644796.31000006</v>
      </c>
      <c r="D15" s="21">
        <v>63897377.559999987</v>
      </c>
      <c r="E15" s="21"/>
      <c r="F15" s="27">
        <f t="shared" si="0"/>
        <v>31309715.004399993</v>
      </c>
      <c r="G15" s="23"/>
      <c r="H15" s="23"/>
      <c r="I15" s="27">
        <f t="shared" si="1"/>
        <v>32587662.555599995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>
        <v>472876255.66999996</v>
      </c>
      <c r="D16" s="21">
        <v>39553705.930000022</v>
      </c>
      <c r="E16" s="21"/>
      <c r="F16" s="27">
        <f t="shared" si="0"/>
        <v>19381315.905700009</v>
      </c>
      <c r="G16" s="21"/>
      <c r="H16" s="21"/>
      <c r="I16" s="27">
        <f t="shared" si="1"/>
        <v>20172390.024300013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347707359.78999996</v>
      </c>
      <c r="D17" s="21">
        <v>38992903.300000004</v>
      </c>
      <c r="E17" s="21"/>
      <c r="F17" s="27">
        <f t="shared" si="0"/>
        <v>19106522.617000002</v>
      </c>
      <c r="G17" s="21"/>
      <c r="H17" s="21"/>
      <c r="I17" s="27">
        <f>D17*0.51+G17+H17</f>
        <v>19886380.683000002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374583690.13000005</v>
      </c>
      <c r="D18" s="21">
        <v>46577817.510000005</v>
      </c>
      <c r="E18" s="21"/>
      <c r="F18" s="27">
        <f t="shared" si="0"/>
        <v>22823130.579900004</v>
      </c>
      <c r="G18" s="21"/>
      <c r="H18" s="21"/>
      <c r="I18" s="27">
        <f t="shared" si="1"/>
        <v>23754686.930100001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499820541.29000002</v>
      </c>
      <c r="D19" s="21">
        <v>65689191.789999999</v>
      </c>
      <c r="E19" s="21"/>
      <c r="F19" s="27">
        <f t="shared" si="0"/>
        <v>32187703.9771</v>
      </c>
      <c r="G19" s="21"/>
      <c r="H19" s="21"/>
      <c r="I19" s="27">
        <f t="shared" si="1"/>
        <v>33501487.812899999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609076460.25999987</v>
      </c>
      <c r="D20" s="21">
        <v>76429846.390000001</v>
      </c>
      <c r="E20" s="21"/>
      <c r="F20" s="27">
        <f t="shared" si="0"/>
        <v>37450624.7311</v>
      </c>
      <c r="G20" s="21"/>
      <c r="H20" s="21"/>
      <c r="I20" s="27">
        <f t="shared" si="1"/>
        <v>38979221.6589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646191401.79000032</v>
      </c>
      <c r="D21" s="21">
        <v>78295840.830000013</v>
      </c>
      <c r="E21" s="21"/>
      <c r="F21" s="27">
        <f t="shared" si="0"/>
        <v>38364962.006700009</v>
      </c>
      <c r="G21" s="21"/>
      <c r="H21" s="21"/>
      <c r="I21" s="27">
        <f t="shared" si="1"/>
        <v>39930878.823300004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663249741.03999996</v>
      </c>
      <c r="D22" s="21">
        <v>67945450.330000013</v>
      </c>
      <c r="E22" s="21"/>
      <c r="F22" s="27">
        <f t="shared" si="0"/>
        <v>33293270.661700007</v>
      </c>
      <c r="G22" s="21"/>
      <c r="H22" s="21"/>
      <c r="I22" s="27">
        <f t="shared" si="1"/>
        <v>34652179.66830001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726650097.83000004</v>
      </c>
      <c r="D23" s="21">
        <v>81870475.020000026</v>
      </c>
      <c r="E23" s="21"/>
      <c r="F23" s="27">
        <f>D23*0.49</f>
        <v>40116532.759800009</v>
      </c>
      <c r="G23" s="21"/>
      <c r="H23" s="21"/>
      <c r="I23" s="27">
        <f>D23*0.51+G23+H23</f>
        <v>41753942.260200016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591049763.6500001</v>
      </c>
      <c r="D24" s="21">
        <v>53511728.450000003</v>
      </c>
      <c r="E24" s="21"/>
      <c r="F24" s="27">
        <f t="shared" ref="F24:F25" si="2">D24*0.49</f>
        <v>26220746.940500002</v>
      </c>
      <c r="G24" s="21"/>
      <c r="H24" s="21"/>
      <c r="I24" s="27">
        <f t="shared" ref="I24:I25" si="3">D24*0.51+G24+H24</f>
        <v>27290981.509500001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740102726.50000012</v>
      </c>
      <c r="D25" s="21">
        <v>79633216.410000011</v>
      </c>
      <c r="E25" s="21"/>
      <c r="F25" s="27">
        <f t="shared" si="2"/>
        <v>39020276.040900007</v>
      </c>
      <c r="G25" s="21"/>
      <c r="H25" s="21"/>
      <c r="I25" s="27">
        <f t="shared" si="3"/>
        <v>40612940.369100004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6823438798.1200008</v>
      </c>
      <c r="D26" s="26">
        <f>SUM(D14:D25)</f>
        <v>755986079.55000007</v>
      </c>
      <c r="E26" s="28"/>
      <c r="F26" s="39">
        <f>SUM(F14:F25)</f>
        <v>370433178.97950006</v>
      </c>
      <c r="G26" s="39">
        <f>SUM(G14:G25)</f>
        <v>0</v>
      </c>
      <c r="H26" s="26">
        <f>SUM(H14:H25)</f>
        <v>0</v>
      </c>
      <c r="I26" s="39">
        <f>SUM(I14:I25)</f>
        <v>385552900.57050014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1"/>
      <c r="P34" s="61"/>
      <c r="Q34" s="61"/>
      <c r="R34" s="62"/>
      <c r="S34" s="62"/>
      <c r="T34" s="62"/>
      <c r="U34" s="62"/>
      <c r="V34" s="62"/>
      <c r="W34" s="62"/>
    </row>
    <row r="35" spans="1:24" s="63" customFormat="1" ht="27" customHeight="1" x14ac:dyDescent="0.25">
      <c r="A35" s="70" t="s">
        <v>24</v>
      </c>
      <c r="B35" s="70"/>
      <c r="C35" s="70"/>
      <c r="D35" s="70"/>
      <c r="E35" s="70"/>
      <c r="F35" s="70"/>
      <c r="G35" s="70"/>
      <c r="H35" s="70"/>
      <c r="I35" s="70"/>
      <c r="J35" s="64"/>
      <c r="K35" s="61"/>
      <c r="L35" s="61"/>
      <c r="M35" s="61"/>
      <c r="N35" s="61"/>
      <c r="O35" s="61"/>
      <c r="P35" s="61"/>
      <c r="Q35" s="61"/>
      <c r="R35" s="65"/>
      <c r="S35" s="65"/>
      <c r="T35" s="65"/>
      <c r="U35" s="65"/>
      <c r="V35" s="65"/>
      <c r="W35" s="65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zoomScaleNormal="100" workbookViewId="0">
      <selection activeCell="I25" sqref="I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17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>
        <v>517492497.5</v>
      </c>
      <c r="D23" s="21">
        <v>28089391.759999983</v>
      </c>
      <c r="E23" s="21"/>
      <c r="F23" s="27">
        <f>D23*0.49</f>
        <v>13763801.962399991</v>
      </c>
      <c r="G23" s="21">
        <v>0</v>
      </c>
      <c r="H23" s="21">
        <v>0</v>
      </c>
      <c r="I23" s="27">
        <f>D23*0.51+G23+H23</f>
        <v>14325589.797599992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568063621.04000008</v>
      </c>
      <c r="D24" s="21">
        <v>23167344.229999993</v>
      </c>
      <c r="E24" s="21"/>
      <c r="F24" s="27">
        <f t="shared" ref="F24:F25" si="2">D24*0.49</f>
        <v>11351998.672699997</v>
      </c>
      <c r="G24" s="21">
        <v>0</v>
      </c>
      <c r="H24" s="21">
        <v>0</v>
      </c>
      <c r="I24" s="27">
        <f t="shared" ref="I24:I25" si="3">D24*0.51+G24+H24</f>
        <v>11815345.557299996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673056880.61000001</v>
      </c>
      <c r="D25" s="21">
        <v>58322575.109999999</v>
      </c>
      <c r="E25" s="21"/>
      <c r="F25" s="27">
        <f t="shared" si="2"/>
        <v>28578061.8039</v>
      </c>
      <c r="G25" s="21">
        <v>0</v>
      </c>
      <c r="H25" s="21">
        <v>0</v>
      </c>
      <c r="I25" s="27">
        <f t="shared" si="3"/>
        <v>29744513.3061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1758612999.1500001</v>
      </c>
      <c r="D26" s="26">
        <f>SUM(D14:D25)</f>
        <v>109579311.09999998</v>
      </c>
      <c r="E26" s="28"/>
      <c r="F26" s="39">
        <f>SUM(F14:F25)</f>
        <v>53693862.438999988</v>
      </c>
      <c r="G26" s="39">
        <f>SUM(G14:G25)</f>
        <v>0</v>
      </c>
      <c r="H26" s="26">
        <f>SUM(H14:H25)</f>
        <v>0</v>
      </c>
      <c r="I26" s="39">
        <f>SUM(I14:I25)</f>
        <v>55885448.660999984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70" t="s">
        <v>21</v>
      </c>
      <c r="B35" s="70"/>
      <c r="C35" s="70"/>
      <c r="D35" s="70"/>
      <c r="E35" s="70"/>
      <c r="F35" s="70"/>
      <c r="G35" s="70"/>
      <c r="H35" s="70"/>
      <c r="I35" s="70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1:I1"/>
    <mergeCell ref="A2:I2"/>
    <mergeCell ref="A3:I3"/>
    <mergeCell ref="A4:I4"/>
    <mergeCell ref="A5:I5"/>
    <mergeCell ref="A35:I35"/>
    <mergeCell ref="C10:I10"/>
    <mergeCell ref="A8:I8"/>
    <mergeCell ref="A33:I33"/>
    <mergeCell ref="A29:I29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 23-24</vt:lpstr>
      <vt:lpstr>FY 22-23</vt:lpstr>
      <vt:lpstr>FY 21-22</vt:lpstr>
      <vt:lpstr>'FY 21-22'!Print_Area</vt:lpstr>
      <vt:lpstr>'FY 22-23'!Print_Area</vt:lpstr>
      <vt:lpstr>'FY 23-24'!Print_Area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2023-10-05T18:22:14Z</cp:lastPrinted>
  <dcterms:created xsi:type="dcterms:W3CDTF">2018-12-07T15:26:22Z</dcterms:created>
  <dcterms:modified xsi:type="dcterms:W3CDTF">2024-04-05T13:29:52Z</dcterms:modified>
</cp:coreProperties>
</file>